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6000" windowHeight="6600" tabRatio="602" activeTab="0"/>
  </bookViews>
  <sheets>
    <sheet name="BS" sheetId="1" r:id="rId1"/>
    <sheet name="IC" sheetId="2" r:id="rId2"/>
    <sheet name="Equity" sheetId="3" r:id="rId3"/>
    <sheet name="Cashflow" sheetId="4" r:id="rId4"/>
  </sheets>
  <definedNames>
    <definedName name="_xlnm.Print_Area" localSheetId="0">'BS'!$A$1:$F$44</definedName>
    <definedName name="_xlnm.Print_Area" localSheetId="3">'Cashflow'!$A$1:$G$51</definedName>
    <definedName name="_xlnm.Print_Area" localSheetId="2">'Equity'!$A$1:$F$39</definedName>
    <definedName name="_xlnm.Print_Area" localSheetId="1">'IC'!$A$1:$G$37</definedName>
  </definedNames>
  <calcPr fullCalcOnLoad="1"/>
</workbook>
</file>

<file path=xl/sharedStrings.xml><?xml version="1.0" encoding="utf-8"?>
<sst xmlns="http://schemas.openxmlformats.org/spreadsheetml/2006/main" count="154" uniqueCount="117">
  <si>
    <t>QUARTERLY REPORT</t>
  </si>
  <si>
    <t>Taxation</t>
  </si>
  <si>
    <t>Current Assets</t>
  </si>
  <si>
    <t>Shareholders' Funds</t>
  </si>
  <si>
    <t>Share Capital</t>
  </si>
  <si>
    <t>Reserves</t>
  </si>
  <si>
    <t>Current Liabilities</t>
  </si>
  <si>
    <t>Provision for Taxation</t>
  </si>
  <si>
    <t>RM'000</t>
  </si>
  <si>
    <t>Land and Development Expenditure</t>
  </si>
  <si>
    <t>Total</t>
  </si>
  <si>
    <t xml:space="preserve"> </t>
  </si>
  <si>
    <t>Cash, Bank Balances and Deposits</t>
  </si>
  <si>
    <t>Represented by :</t>
  </si>
  <si>
    <t>Property, Plant and Equipment</t>
  </si>
  <si>
    <t>N/A</t>
  </si>
  <si>
    <t>Profit from operations</t>
  </si>
  <si>
    <t>Profit before taxation</t>
  </si>
  <si>
    <t>Other operating income</t>
  </si>
  <si>
    <t>Finance costs</t>
  </si>
  <si>
    <t>Basic</t>
  </si>
  <si>
    <t>Fully diluted</t>
  </si>
  <si>
    <t>As at</t>
  </si>
  <si>
    <t>Operating expenses</t>
  </si>
  <si>
    <t>Receivables, Deposits and Prepayments</t>
  </si>
  <si>
    <t>Payables, Deposits and Accruals</t>
  </si>
  <si>
    <t>Condensed Consolidated Income Statements</t>
  </si>
  <si>
    <t>Condensed Consolidated Balance Sheets</t>
  </si>
  <si>
    <t>Share</t>
  </si>
  <si>
    <t>Retained</t>
  </si>
  <si>
    <t>ended</t>
  </si>
  <si>
    <t>Condensed Consolidated Statements of Changes in Equity</t>
  </si>
  <si>
    <t xml:space="preserve">Condensed Consolidated Cash Flow Statements </t>
  </si>
  <si>
    <t>(The Condensed Consolidated Cash Flow Statements should be read in conjunction with the</t>
  </si>
  <si>
    <t>Changes in working capital :-</t>
  </si>
  <si>
    <t>Investing activities</t>
  </si>
  <si>
    <t>OSK PROPERTY HOLDINGS BERHAD (201666-D)</t>
  </si>
  <si>
    <t>(Formerly known as TCL Premier Holdings Berhad)</t>
  </si>
  <si>
    <t>Long Term Liability - Deferred Taxation</t>
  </si>
  <si>
    <t>Balance at 1/1/2002</t>
  </si>
  <si>
    <t>Payment of 2001 final dividend</t>
  </si>
  <si>
    <t>Earnings per share (sen)</t>
  </si>
  <si>
    <t xml:space="preserve">Current </t>
  </si>
  <si>
    <t>quarter</t>
  </si>
  <si>
    <t>Comparative</t>
  </si>
  <si>
    <t>Current</t>
  </si>
  <si>
    <t>Preceding</t>
  </si>
  <si>
    <t>Amount Due to Ultimate Holding Company</t>
  </si>
  <si>
    <t>capital</t>
  </si>
  <si>
    <t>premium</t>
  </si>
  <si>
    <t>profits</t>
  </si>
  <si>
    <t>31/12/2002</t>
  </si>
  <si>
    <t>Balance at 31/12/2002</t>
  </si>
  <si>
    <t>Income tax paid</t>
  </si>
  <si>
    <t>Amount Due to Related Company</t>
  </si>
  <si>
    <t>Payment of 2002 interim dividend</t>
  </si>
  <si>
    <t>Purchase of property, plant and equipment</t>
  </si>
  <si>
    <t>Proceeds from disposal of property, plant and equipment</t>
  </si>
  <si>
    <t>Operating profit before working capital changes</t>
  </si>
  <si>
    <t>Net change in cash and cash equivalents</t>
  </si>
  <si>
    <t xml:space="preserve">Net Current Assets </t>
  </si>
  <si>
    <t xml:space="preserve">Preceding financial year ended </t>
  </si>
  <si>
    <t>Adjustments for :-</t>
  </si>
  <si>
    <t>Non-cash and non-operating items</t>
  </si>
  <si>
    <t>Financing activities</t>
  </si>
  <si>
    <t>Net cash flows used in financing activities</t>
  </si>
  <si>
    <t>Net change in receivables</t>
  </si>
  <si>
    <t>Net change in payables</t>
  </si>
  <si>
    <t>Net change in inter-company balances</t>
  </si>
  <si>
    <t>Cash generated from operations</t>
  </si>
  <si>
    <t>Capital</t>
  </si>
  <si>
    <t>reserve</t>
  </si>
  <si>
    <t>Revenue</t>
  </si>
  <si>
    <t>Distributable</t>
  </si>
  <si>
    <t>Net change in land and development expenditure</t>
  </si>
  <si>
    <t>financial year</t>
  </si>
  <si>
    <t>Arising from acquisition of subsidiary</t>
  </si>
  <si>
    <t>Interest received</t>
  </si>
  <si>
    <t>As at 31 March 2003</t>
  </si>
  <si>
    <t>(Audited)</t>
  </si>
  <si>
    <t>(Unaudited)</t>
  </si>
  <si>
    <t>31/3/2003</t>
  </si>
  <si>
    <t>31/3/2002</t>
  </si>
  <si>
    <t>year-to-date</t>
  </si>
  <si>
    <t>For the Financial Period Ended 31 March 2003</t>
  </si>
  <si>
    <t>Balance at 1/1/2003</t>
  </si>
  <si>
    <t>Balance at 31/3/2003</t>
  </si>
  <si>
    <t>(The Condensed Consolidated Income Statements should be read in conjunction with the Annual</t>
  </si>
  <si>
    <t xml:space="preserve">  Financial Report for the year ended 31 December 2002.)</t>
  </si>
  <si>
    <t>Proposed Dividend</t>
  </si>
  <si>
    <t>(The Condensed Consolidated Balance Sheets should be read in conjunction with the Annual</t>
  </si>
  <si>
    <t>(The figures have not been audited)</t>
  </si>
  <si>
    <t>31/12/2002 (audited)</t>
  </si>
  <si>
    <t>31/3/2003 (unaudited)</t>
  </si>
  <si>
    <t>Finance costs paid</t>
  </si>
  <si>
    <t>Purchase of equity interest from minority shareholders</t>
  </si>
  <si>
    <t>Dividends paid</t>
  </si>
  <si>
    <t>Net cash outflow on acquisition of a subsidiary company</t>
  </si>
  <si>
    <t>prove :</t>
  </si>
  <si>
    <t>interest income</t>
  </si>
  <si>
    <t>depreciation</t>
  </si>
  <si>
    <t>tax</t>
  </si>
  <si>
    <t xml:space="preserve">  Annual Financial Report for the year ended 31 December 2002.)</t>
  </si>
  <si>
    <t>Net cash flows used in investing activities</t>
  </si>
  <si>
    <t>Net cash flows from operating activities</t>
  </si>
  <si>
    <t>2002 proposed final dividend</t>
  </si>
  <si>
    <t>Net profit for the period</t>
  </si>
  <si>
    <t>For the First Quarter Ended 31 March 2003</t>
  </si>
  <si>
    <t xml:space="preserve">Current quarter ended </t>
  </si>
  <si>
    <t>Net profit for the year</t>
  </si>
  <si>
    <t xml:space="preserve">(The Condensed Consolidated Statements of Changes in Equity should be read in conjunction with the </t>
  </si>
  <si>
    <t>Cash and cash equivalents at beginning of quarter / year</t>
  </si>
  <si>
    <t>Cash and cash equivalents at end of quarter / year (Note)</t>
  </si>
  <si>
    <t>&lt;---------- Non-Distributable ---------&gt;</t>
  </si>
  <si>
    <t>Net profit for the quarter / year</t>
  </si>
  <si>
    <t>finance cost</t>
  </si>
  <si>
    <t>(Note) Cash in Housing Development Accounts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</si>
</sst>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39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center" wrapText="1"/>
    </xf>
    <xf numFmtId="186" fontId="6" fillId="0" borderId="0" xfId="0" applyNumberFormat="1" applyFont="1" applyFill="1" applyAlignment="1">
      <alignment horizontal="center"/>
    </xf>
    <xf numFmtId="37" fontId="2" fillId="0" borderId="0" xfId="15" applyNumberFormat="1" applyFont="1" applyFill="1" applyAlignment="1">
      <alignment vertical="center"/>
    </xf>
    <xf numFmtId="39" fontId="6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37" fontId="2" fillId="0" borderId="0" xfId="19" applyFont="1" applyFill="1" applyAlignment="1">
      <alignment horizontal="center" vertical="center"/>
      <protection/>
    </xf>
    <xf numFmtId="186" fontId="2" fillId="0" borderId="0" xfId="19" applyNumberFormat="1" applyFont="1" applyFill="1" applyAlignment="1">
      <alignment horizontal="center" vertical="center"/>
      <protection/>
    </xf>
    <xf numFmtId="37" fontId="2" fillId="0" borderId="1" xfId="19" applyFont="1" applyFill="1" applyBorder="1" applyAlignment="1">
      <alignment horizontal="center" vertical="center"/>
      <protection/>
    </xf>
    <xf numFmtId="37" fontId="2" fillId="0" borderId="0" xfId="19" applyFont="1" applyFill="1" applyBorder="1" applyAlignment="1">
      <alignment vertical="center"/>
      <protection/>
    </xf>
    <xf numFmtId="37" fontId="2" fillId="0" borderId="0" xfId="19" applyFont="1" applyFill="1" applyBorder="1" applyAlignment="1">
      <alignment horizontal="center" vertical="center"/>
      <protection/>
    </xf>
    <xf numFmtId="185" fontId="2" fillId="0" borderId="0" xfId="19" applyNumberFormat="1" applyFont="1" applyFill="1" applyAlignment="1">
      <alignment horizontal="center" vertical="center"/>
      <protection/>
    </xf>
    <xf numFmtId="185" fontId="2" fillId="0" borderId="0" xfId="19" applyNumberFormat="1" applyFont="1" applyFill="1" applyAlignment="1">
      <alignment vertical="center"/>
      <protection/>
    </xf>
    <xf numFmtId="43" fontId="2" fillId="0" borderId="0" xfId="15" applyFont="1" applyFill="1" applyAlignment="1">
      <alignment vertical="center"/>
    </xf>
    <xf numFmtId="37" fontId="2" fillId="0" borderId="2" xfId="19" applyFont="1" applyFill="1" applyBorder="1" applyAlignment="1">
      <alignment vertical="center"/>
      <protection/>
    </xf>
    <xf numFmtId="43" fontId="6" fillId="0" borderId="0" xfId="15" applyFont="1" applyFill="1" applyAlignment="1">
      <alignment/>
    </xf>
    <xf numFmtId="37" fontId="5" fillId="0" borderId="0" xfId="19" applyFont="1" applyFill="1" applyAlignment="1">
      <alignment horizontal="center" vertical="center"/>
      <protection/>
    </xf>
    <xf numFmtId="37" fontId="2" fillId="0" borderId="0" xfId="19" applyNumberFormat="1" applyFont="1" applyFill="1" applyAlignment="1">
      <alignment vertical="center"/>
      <protection/>
    </xf>
    <xf numFmtId="37" fontId="5" fillId="0" borderId="0" xfId="19" applyFont="1" applyFill="1" applyBorder="1" applyAlignment="1">
      <alignment horizontal="center" vertical="center"/>
      <protection/>
    </xf>
    <xf numFmtId="14" fontId="6" fillId="0" borderId="1" xfId="0" applyNumberFormat="1" applyFont="1" applyFill="1" applyBorder="1" applyAlignment="1" quotePrefix="1">
      <alignment horizontal="center" wrapText="1"/>
    </xf>
    <xf numFmtId="185" fontId="6" fillId="0" borderId="0" xfId="15" applyNumberFormat="1" applyFont="1" applyFill="1" applyAlignment="1">
      <alignment/>
    </xf>
    <xf numFmtId="185" fontId="6" fillId="0" borderId="0" xfId="15" applyNumberFormat="1" applyFont="1" applyFill="1" applyAlignment="1">
      <alignment/>
    </xf>
    <xf numFmtId="185" fontId="6" fillId="0" borderId="4" xfId="15" applyNumberFormat="1" applyFont="1" applyFill="1" applyBorder="1" applyAlignment="1">
      <alignment/>
    </xf>
    <xf numFmtId="185" fontId="6" fillId="0" borderId="5" xfId="15" applyNumberFormat="1" applyFont="1" applyFill="1" applyBorder="1" applyAlignment="1">
      <alignment/>
    </xf>
    <xf numFmtId="37" fontId="6" fillId="0" borderId="6" xfId="0" applyNumberFormat="1" applyFont="1" applyFill="1" applyBorder="1" applyAlignment="1">
      <alignment/>
    </xf>
    <xf numFmtId="37" fontId="6" fillId="0" borderId="4" xfId="0" applyNumberFormat="1" applyFont="1" applyFill="1" applyBorder="1" applyAlignment="1">
      <alignment/>
    </xf>
    <xf numFmtId="37" fontId="6" fillId="0" borderId="5" xfId="0" applyNumberFormat="1" applyFont="1" applyFill="1" applyBorder="1" applyAlignment="1">
      <alignment/>
    </xf>
    <xf numFmtId="37" fontId="6" fillId="0" borderId="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86" fontId="8" fillId="0" borderId="0" xfId="0" applyNumberFormat="1" applyFont="1" applyFill="1" applyAlignment="1" quotePrefix="1">
      <alignment horizontal="center"/>
    </xf>
    <xf numFmtId="37" fontId="9" fillId="0" borderId="0" xfId="19" applyFont="1" applyFill="1" applyAlignment="1">
      <alignment vertical="center"/>
      <protection/>
    </xf>
    <xf numFmtId="37" fontId="9" fillId="0" borderId="0" xfId="19" applyFont="1" applyFill="1" applyAlignment="1" quotePrefix="1">
      <alignment vertical="center"/>
      <protection/>
    </xf>
    <xf numFmtId="37" fontId="4" fillId="0" borderId="0" xfId="20" applyNumberFormat="1" applyFont="1" applyFill="1" applyAlignment="1">
      <alignment horizontal="centerContinuous" vertical="center"/>
      <protection/>
    </xf>
    <xf numFmtId="0" fontId="6" fillId="0" borderId="0" xfId="20" applyFont="1" applyFill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7" fontId="6" fillId="0" borderId="0" xfId="20" applyNumberFormat="1" applyFont="1" applyFill="1" applyBorder="1" applyAlignment="1">
      <alignment vertical="center"/>
      <protection/>
    </xf>
    <xf numFmtId="186" fontId="6" fillId="0" borderId="0" xfId="20" applyNumberFormat="1" applyFont="1" applyFill="1" applyAlignment="1">
      <alignment horizontal="centerContinuous" vertical="center"/>
      <protection/>
    </xf>
    <xf numFmtId="37" fontId="6" fillId="0" borderId="0" xfId="0" applyNumberFormat="1" applyFont="1" applyFill="1" applyAlignment="1">
      <alignment horizontal="center" vertical="center"/>
    </xf>
    <xf numFmtId="37" fontId="6" fillId="0" borderId="0" xfId="20" applyNumberFormat="1" applyFont="1" applyFill="1" applyAlignment="1">
      <alignment horizontal="left" vertical="center"/>
      <protection/>
    </xf>
    <xf numFmtId="37" fontId="6" fillId="0" borderId="1" xfId="19" applyNumberFormat="1" applyFont="1" applyFill="1" applyBorder="1" applyAlignment="1" quotePrefix="1">
      <alignment horizontal="center" vertical="center"/>
      <protection/>
    </xf>
    <xf numFmtId="37" fontId="6" fillId="0" borderId="0" xfId="20" applyNumberFormat="1" applyFont="1" applyFill="1" applyBorder="1" applyAlignment="1">
      <alignment horizontal="center" vertical="center"/>
      <protection/>
    </xf>
    <xf numFmtId="37" fontId="6" fillId="0" borderId="0" xfId="20" applyNumberFormat="1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20" applyFont="1" applyFill="1" applyAlignment="1">
      <alignment horizontal="center" vertical="center"/>
      <protection/>
    </xf>
    <xf numFmtId="37" fontId="6" fillId="0" borderId="1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7" fontId="6" fillId="0" borderId="8" xfId="20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37" fontId="6" fillId="0" borderId="0" xfId="15" applyNumberFormat="1" applyFont="1" applyFill="1" applyBorder="1" applyAlignment="1">
      <alignment vertical="center"/>
    </xf>
    <xf numFmtId="37" fontId="6" fillId="0" borderId="0" xfId="15" applyNumberFormat="1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2" xfId="15" applyNumberFormat="1" applyFont="1" applyFill="1" applyBorder="1" applyAlignment="1">
      <alignment vertical="center"/>
    </xf>
    <xf numFmtId="185" fontId="6" fillId="0" borderId="0" xfId="20" applyNumberFormat="1" applyFont="1" applyFill="1" applyAlignment="1">
      <alignment vertical="center"/>
      <protection/>
    </xf>
    <xf numFmtId="185" fontId="6" fillId="0" borderId="0" xfId="15" applyNumberFormat="1" applyFont="1" applyFill="1" applyAlignment="1">
      <alignment vertical="center"/>
    </xf>
    <xf numFmtId="185" fontId="6" fillId="0" borderId="8" xfId="15" applyNumberFormat="1" applyFont="1" applyFill="1" applyBorder="1" applyAlignment="1">
      <alignment vertical="center"/>
    </xf>
    <xf numFmtId="185" fontId="2" fillId="0" borderId="0" xfId="15" applyNumberFormat="1" applyFont="1" applyFill="1" applyAlignment="1">
      <alignment vertical="center"/>
    </xf>
    <xf numFmtId="185" fontId="6" fillId="0" borderId="0" xfId="15" applyNumberFormat="1" applyFont="1" applyFill="1" applyBorder="1" applyAlignment="1">
      <alignment horizontal="right"/>
    </xf>
    <xf numFmtId="37" fontId="1" fillId="0" borderId="0" xfId="19" applyFont="1" applyFill="1" applyAlignment="1">
      <alignment horizontal="center" vertical="center"/>
      <protection/>
    </xf>
    <xf numFmtId="43" fontId="6" fillId="0" borderId="0" xfId="15" applyFont="1" applyFill="1" applyAlignment="1">
      <alignment vertical="center"/>
    </xf>
    <xf numFmtId="186" fontId="6" fillId="0" borderId="0" xfId="20" applyNumberFormat="1" applyFont="1" applyFill="1" applyAlignment="1">
      <alignment horizontal="center" vertical="center"/>
      <protection/>
    </xf>
    <xf numFmtId="185" fontId="6" fillId="0" borderId="0" xfId="15" applyNumberFormat="1" applyFont="1" applyFill="1" applyAlignment="1">
      <alignment horizontal="left" vertical="center"/>
    </xf>
    <xf numFmtId="185" fontId="6" fillId="0" borderId="9" xfId="15" applyNumberFormat="1" applyFont="1" applyFill="1" applyBorder="1" applyAlignment="1">
      <alignment/>
    </xf>
    <xf numFmtId="185" fontId="6" fillId="0" borderId="10" xfId="15" applyNumberFormat="1" applyFont="1" applyFill="1" applyBorder="1" applyAlignment="1">
      <alignment/>
    </xf>
    <xf numFmtId="185" fontId="6" fillId="0" borderId="11" xfId="15" applyNumberFormat="1" applyFont="1" applyFill="1" applyBorder="1" applyAlignment="1">
      <alignment/>
    </xf>
    <xf numFmtId="37" fontId="6" fillId="0" borderId="9" xfId="0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/>
    </xf>
    <xf numFmtId="43" fontId="6" fillId="0" borderId="11" xfId="15" applyFont="1" applyFill="1" applyBorder="1" applyAlignment="1">
      <alignment/>
    </xf>
    <xf numFmtId="43" fontId="6" fillId="0" borderId="0" xfId="15" applyFont="1" applyFill="1" applyAlignment="1">
      <alignment horizontal="right"/>
    </xf>
    <xf numFmtId="43" fontId="6" fillId="0" borderId="8" xfId="15" applyFont="1" applyFill="1" applyBorder="1" applyAlignment="1">
      <alignment vertical="center"/>
    </xf>
    <xf numFmtId="37" fontId="11" fillId="0" borderId="0" xfId="20" applyNumberFormat="1" applyFont="1" applyFill="1" applyBorder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1" fillId="0" borderId="2" xfId="20" applyFont="1" applyFill="1" applyBorder="1" applyAlignment="1">
      <alignment vertical="center"/>
      <protection/>
    </xf>
    <xf numFmtId="0" fontId="6" fillId="0" borderId="0" xfId="0" applyFont="1" applyFill="1" applyAlignment="1">
      <alignment horizontal="right"/>
    </xf>
    <xf numFmtId="18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Alignment="1">
      <alignment/>
    </xf>
    <xf numFmtId="185" fontId="6" fillId="0" borderId="0" xfId="15" applyNumberFormat="1" applyFont="1" applyFill="1" applyBorder="1" applyAlignment="1">
      <alignment vertical="center"/>
    </xf>
    <xf numFmtId="37" fontId="6" fillId="0" borderId="3" xfId="20" applyNumberFormat="1" applyFont="1" applyFill="1" applyBorder="1" applyAlignment="1">
      <alignment vertical="center"/>
      <protection/>
    </xf>
    <xf numFmtId="185" fontId="6" fillId="0" borderId="1" xfId="15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E35" sqref="E35"/>
    </sheetView>
  </sheetViews>
  <sheetFormatPr defaultColWidth="9.140625" defaultRowHeight="15" customHeight="1"/>
  <cols>
    <col min="1" max="1" width="2.00390625" style="3" customWidth="1"/>
    <col min="2" max="2" width="13.8515625" style="3" customWidth="1"/>
    <col min="3" max="3" width="17.28125" style="3" customWidth="1"/>
    <col min="4" max="4" width="25.00390625" style="3" customWidth="1"/>
    <col min="5" max="6" width="15.28125" style="4" customWidth="1"/>
    <col min="7" max="7" width="9.140625" style="3" customWidth="1"/>
    <col min="8" max="8" width="14.421875" style="3" customWidth="1"/>
    <col min="9" max="16384" width="9.140625" style="3" customWidth="1"/>
  </cols>
  <sheetData>
    <row r="1" spans="1:9" ht="15" customHeight="1">
      <c r="A1" s="2" t="str">
        <f>'IC'!A1</f>
        <v>OSK PROPERTY HOLDINGS BERHAD (201666-D)</v>
      </c>
      <c r="I1" s="88"/>
    </row>
    <row r="2" ht="15" customHeight="1">
      <c r="A2" s="3" t="str">
        <f>'IC'!A2</f>
        <v>(Formerly known as TCL Premier Holdings Berhad)</v>
      </c>
    </row>
    <row r="3" ht="15" customHeight="1">
      <c r="A3" s="2" t="s">
        <v>0</v>
      </c>
    </row>
    <row r="4" ht="15" customHeight="1">
      <c r="A4" s="2"/>
    </row>
    <row r="5" ht="15" customHeight="1">
      <c r="A5" s="2" t="s">
        <v>27</v>
      </c>
    </row>
    <row r="6" ht="15" customHeight="1">
      <c r="A6" s="2" t="s">
        <v>78</v>
      </c>
    </row>
    <row r="7" spans="5:6" ht="15" customHeight="1">
      <c r="E7" s="12" t="s">
        <v>80</v>
      </c>
      <c r="F7" s="12" t="s">
        <v>79</v>
      </c>
    </row>
    <row r="8" spans="5:6" ht="15" customHeight="1">
      <c r="E8" s="12" t="s">
        <v>22</v>
      </c>
      <c r="F8" s="12" t="s">
        <v>22</v>
      </c>
    </row>
    <row r="9" spans="5:6" ht="15" customHeight="1">
      <c r="E9" s="34" t="s">
        <v>81</v>
      </c>
      <c r="F9" s="34" t="s">
        <v>51</v>
      </c>
    </row>
    <row r="10" spans="5:6" ht="15" customHeight="1">
      <c r="E10" s="13" t="s">
        <v>8</v>
      </c>
      <c r="F10" s="13" t="s">
        <v>8</v>
      </c>
    </row>
    <row r="11" spans="1:6" ht="15" customHeight="1">
      <c r="A11" s="3" t="s">
        <v>14</v>
      </c>
      <c r="E11" s="35">
        <v>1390</v>
      </c>
      <c r="F11" s="35">
        <v>878</v>
      </c>
    </row>
    <row r="12" spans="5:6" ht="15" customHeight="1">
      <c r="E12" s="35"/>
      <c r="F12" s="35"/>
    </row>
    <row r="13" spans="1:6" ht="15" customHeight="1">
      <c r="A13" s="3" t="s">
        <v>9</v>
      </c>
      <c r="E13" s="36">
        <f>148258+1933</f>
        <v>150191</v>
      </c>
      <c r="F13" s="36">
        <v>146933</v>
      </c>
    </row>
    <row r="14" spans="5:6" ht="15" customHeight="1">
      <c r="E14" s="36"/>
      <c r="F14" s="36"/>
    </row>
    <row r="15" spans="1:6" ht="15" customHeight="1">
      <c r="A15" s="3" t="s">
        <v>2</v>
      </c>
      <c r="E15" s="36"/>
      <c r="F15" s="36"/>
    </row>
    <row r="16" spans="2:6" ht="15" customHeight="1">
      <c r="B16" s="3" t="s">
        <v>9</v>
      </c>
      <c r="E16" s="37">
        <v>24339</v>
      </c>
      <c r="F16" s="77">
        <v>32528</v>
      </c>
    </row>
    <row r="17" spans="2:6" ht="15" customHeight="1">
      <c r="B17" s="3" t="s">
        <v>24</v>
      </c>
      <c r="E17" s="38">
        <f>16911+512+5014+522+290</f>
        <v>23249</v>
      </c>
      <c r="F17" s="78">
        <f>14665+511+3+522+4843</f>
        <v>20544</v>
      </c>
    </row>
    <row r="18" spans="2:6" ht="15" customHeight="1">
      <c r="B18" s="3" t="s">
        <v>12</v>
      </c>
      <c r="E18" s="38">
        <f>6000+16968</f>
        <v>22968</v>
      </c>
      <c r="F18" s="79">
        <f>2378+10474</f>
        <v>12852</v>
      </c>
    </row>
    <row r="19" spans="1:8" ht="15" customHeight="1">
      <c r="A19" s="43"/>
      <c r="E19" s="39">
        <f>SUM(E16:E18)</f>
        <v>70556</v>
      </c>
      <c r="F19" s="39">
        <f>SUM(F16:F18)</f>
        <v>65924</v>
      </c>
      <c r="H19" s="89"/>
    </row>
    <row r="20" spans="1:6" ht="15" customHeight="1">
      <c r="A20" s="90" t="s">
        <v>6</v>
      </c>
      <c r="E20" s="9"/>
      <c r="F20" s="9"/>
    </row>
    <row r="21" spans="1:6" ht="15" customHeight="1">
      <c r="A21" s="43"/>
      <c r="B21" s="3" t="s">
        <v>25</v>
      </c>
      <c r="E21" s="40">
        <f>13712+438+579</f>
        <v>14729</v>
      </c>
      <c r="F21" s="80">
        <f>12187+471+770</f>
        <v>13428</v>
      </c>
    </row>
    <row r="22" spans="1:6" ht="15" customHeight="1">
      <c r="A22" s="43"/>
      <c r="B22" s="3" t="s">
        <v>47</v>
      </c>
      <c r="E22" s="41">
        <v>47167</v>
      </c>
      <c r="F22" s="81">
        <v>43222</v>
      </c>
    </row>
    <row r="23" spans="1:6" ht="15" customHeight="1">
      <c r="A23" s="43"/>
      <c r="B23" s="3" t="s">
        <v>54</v>
      </c>
      <c r="E23" s="41">
        <v>12</v>
      </c>
      <c r="F23" s="81">
        <v>12</v>
      </c>
    </row>
    <row r="24" spans="1:6" ht="15" customHeight="1">
      <c r="A24" s="43"/>
      <c r="B24" s="3" t="s">
        <v>7</v>
      </c>
      <c r="E24" s="41">
        <v>1513</v>
      </c>
      <c r="F24" s="81">
        <v>1272</v>
      </c>
    </row>
    <row r="25" spans="1:6" ht="15" customHeight="1">
      <c r="A25" s="43"/>
      <c r="B25" s="3" t="s">
        <v>89</v>
      </c>
      <c r="E25" s="42">
        <v>1800</v>
      </c>
      <c r="F25" s="82">
        <v>0</v>
      </c>
    </row>
    <row r="26" spans="1:6" ht="15" customHeight="1">
      <c r="A26" s="43"/>
      <c r="E26" s="9">
        <f>SUM(E21:E25)</f>
        <v>65221</v>
      </c>
      <c r="F26" s="9">
        <f>SUM(F21:F25)</f>
        <v>57934</v>
      </c>
    </row>
    <row r="27" ht="15" customHeight="1">
      <c r="A27" s="43"/>
    </row>
    <row r="28" spans="1:6" ht="15" customHeight="1">
      <c r="A28" s="90" t="s">
        <v>60</v>
      </c>
      <c r="E28" s="4">
        <f>E19-E26</f>
        <v>5335</v>
      </c>
      <c r="F28" s="4">
        <f>F19-F26</f>
        <v>7990</v>
      </c>
    </row>
    <row r="29" ht="15" customHeight="1">
      <c r="A29" s="90"/>
    </row>
    <row r="30" spans="1:6" ht="15" customHeight="1" thickBot="1">
      <c r="A30" s="43"/>
      <c r="E30" s="8">
        <f>SUM(E11:E14)+E28</f>
        <v>156916</v>
      </c>
      <c r="F30" s="8">
        <f>SUM(F11:F14)+F28</f>
        <v>155801</v>
      </c>
    </row>
    <row r="31" ht="15" customHeight="1" thickTop="1">
      <c r="A31" s="43"/>
    </row>
    <row r="32" spans="1:4" ht="15" customHeight="1">
      <c r="A32" s="2" t="s">
        <v>13</v>
      </c>
      <c r="B32" s="90"/>
      <c r="C32" s="90"/>
      <c r="D32" s="90"/>
    </row>
    <row r="33" spans="1:6" ht="15" customHeight="1">
      <c r="A33" s="90" t="s">
        <v>4</v>
      </c>
      <c r="B33" s="90"/>
      <c r="C33" s="90"/>
      <c r="D33" s="90"/>
      <c r="E33" s="40">
        <v>99996</v>
      </c>
      <c r="F33" s="40">
        <v>99996</v>
      </c>
    </row>
    <row r="34" spans="1:6" ht="15" customHeight="1">
      <c r="A34" s="90" t="s">
        <v>5</v>
      </c>
      <c r="B34" s="90"/>
      <c r="C34" s="90"/>
      <c r="D34" s="90"/>
      <c r="E34" s="42">
        <f>16157-45361+86084</f>
        <v>56880</v>
      </c>
      <c r="F34" s="42">
        <v>55765</v>
      </c>
    </row>
    <row r="35" spans="1:6" ht="15" customHeight="1">
      <c r="A35" s="90" t="s">
        <v>3</v>
      </c>
      <c r="E35" s="4">
        <f>SUM(E33:E34)</f>
        <v>156876</v>
      </c>
      <c r="F35" s="4">
        <f>SUM(F33:F34)</f>
        <v>155761</v>
      </c>
    </row>
    <row r="36" ht="15" customHeight="1">
      <c r="A36" s="90"/>
    </row>
    <row r="37" spans="1:6" ht="15" customHeight="1">
      <c r="A37" s="3" t="s">
        <v>38</v>
      </c>
      <c r="E37" s="4">
        <v>40</v>
      </c>
      <c r="F37" s="4">
        <v>40</v>
      </c>
    </row>
    <row r="39" spans="5:8" ht="15" customHeight="1" thickBot="1">
      <c r="E39" s="8">
        <f>SUM(E35:E37)</f>
        <v>156916</v>
      </c>
      <c r="F39" s="8">
        <f>SUM(F35:F37)</f>
        <v>155801</v>
      </c>
      <c r="H39" s="4">
        <f>E30-E39</f>
        <v>0</v>
      </c>
    </row>
    <row r="40" spans="5:8" ht="15" customHeight="1" thickTop="1">
      <c r="E40" s="9"/>
      <c r="F40" s="9"/>
      <c r="H40" s="4"/>
    </row>
    <row r="41" spans="5:8" ht="15" customHeight="1">
      <c r="E41" s="9"/>
      <c r="F41" s="9"/>
      <c r="H41" s="4"/>
    </row>
    <row r="43" ht="15" customHeight="1">
      <c r="A43" s="3" t="s">
        <v>90</v>
      </c>
    </row>
    <row r="44" ht="15" customHeight="1">
      <c r="A44" s="3" t="s">
        <v>88</v>
      </c>
    </row>
    <row r="46" spans="2:6" ht="15" customHeight="1">
      <c r="B46" s="91"/>
      <c r="E46" s="30">
        <f>E30-E39</f>
        <v>0</v>
      </c>
      <c r="F46" s="30">
        <f>F30-F39</f>
        <v>0</v>
      </c>
    </row>
    <row r="47" spans="5:6" ht="15" customHeight="1">
      <c r="E47" s="11"/>
      <c r="F47" s="11"/>
    </row>
  </sheetData>
  <printOptions horizontalCentered="1"/>
  <pageMargins left="0.75" right="0.32" top="0.75" bottom="0.2" header="0.5" footer="0.22"/>
  <pageSetup fitToHeight="1" fitToWidth="1" horizontalDpi="300" verticalDpi="300" orientation="portrait" r:id="rId1"/>
  <headerFooter alignWithMargins="0">
    <oddFooter>&amp;C
&amp;"Times New Roman,Regular"&amp;12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43" sqref="F43"/>
    </sheetView>
  </sheetViews>
  <sheetFormatPr defaultColWidth="9.140625" defaultRowHeight="15" customHeight="1"/>
  <cols>
    <col min="1" max="1" width="3.421875" style="3" customWidth="1"/>
    <col min="2" max="2" width="34.140625" style="3" customWidth="1"/>
    <col min="3" max="3" width="4.00390625" style="3" customWidth="1"/>
    <col min="4" max="7" width="12.421875" style="4" customWidth="1"/>
    <col min="8" max="16384" width="9.140625" style="3" customWidth="1"/>
  </cols>
  <sheetData>
    <row r="1" ht="15" customHeight="1">
      <c r="A1" s="2" t="s">
        <v>36</v>
      </c>
    </row>
    <row r="2" ht="15" customHeight="1">
      <c r="A2" s="3" t="s">
        <v>37</v>
      </c>
    </row>
    <row r="3" ht="15" customHeight="1">
      <c r="G3" s="5"/>
    </row>
    <row r="4" ht="15" customHeight="1">
      <c r="A4" s="2" t="s">
        <v>26</v>
      </c>
    </row>
    <row r="5" ht="15" customHeight="1">
      <c r="A5" s="2" t="s">
        <v>84</v>
      </c>
    </row>
    <row r="6" ht="15" customHeight="1">
      <c r="A6" s="3" t="s">
        <v>91</v>
      </c>
    </row>
    <row r="8" spans="4:7" s="43" customFormat="1" ht="15" customHeight="1">
      <c r="D8" s="14" t="s">
        <v>42</v>
      </c>
      <c r="E8" s="14" t="s">
        <v>44</v>
      </c>
      <c r="F8" s="14" t="s">
        <v>45</v>
      </c>
      <c r="G8" s="14" t="s">
        <v>46</v>
      </c>
    </row>
    <row r="9" spans="4:7" s="43" customFormat="1" ht="15" customHeight="1">
      <c r="D9" s="14" t="s">
        <v>43</v>
      </c>
      <c r="E9" s="14" t="s">
        <v>43</v>
      </c>
      <c r="F9" s="14" t="s">
        <v>83</v>
      </c>
      <c r="G9" s="14" t="s">
        <v>83</v>
      </c>
    </row>
    <row r="10" spans="4:7" s="43" customFormat="1" ht="15" customHeight="1">
      <c r="D10" s="14" t="s">
        <v>30</v>
      </c>
      <c r="E10" s="14" t="s">
        <v>30</v>
      </c>
      <c r="F10" s="14" t="s">
        <v>30</v>
      </c>
      <c r="G10" s="14" t="s">
        <v>30</v>
      </c>
    </row>
    <row r="11" spans="4:7" s="43" customFormat="1" ht="15" customHeight="1">
      <c r="D11" s="44" t="s">
        <v>81</v>
      </c>
      <c r="E11" s="44" t="s">
        <v>82</v>
      </c>
      <c r="F11" s="44" t="str">
        <f>D11</f>
        <v>31/3/2003</v>
      </c>
      <c r="G11" s="44" t="str">
        <f>E11</f>
        <v>31/3/2002</v>
      </c>
    </row>
    <row r="12" spans="4:7" ht="15" customHeight="1">
      <c r="D12" s="12" t="s">
        <v>8</v>
      </c>
      <c r="E12" s="12" t="s">
        <v>8</v>
      </c>
      <c r="F12" s="12" t="s">
        <v>8</v>
      </c>
      <c r="G12" s="12" t="s">
        <v>8</v>
      </c>
    </row>
    <row r="13" spans="4:7" ht="15" customHeight="1">
      <c r="D13" s="12"/>
      <c r="E13" s="12"/>
      <c r="F13" s="12"/>
      <c r="G13" s="12"/>
    </row>
    <row r="14" spans="1:7" ht="15" customHeight="1">
      <c r="A14" s="3" t="s">
        <v>72</v>
      </c>
      <c r="D14" s="5">
        <v>19291</v>
      </c>
      <c r="E14" s="5">
        <v>1433</v>
      </c>
      <c r="F14" s="5">
        <v>19291</v>
      </c>
      <c r="G14" s="5">
        <v>1433</v>
      </c>
    </row>
    <row r="15" spans="4:7" ht="15" customHeight="1">
      <c r="D15" s="5"/>
      <c r="E15" s="5"/>
      <c r="F15" s="5"/>
      <c r="G15" s="5"/>
    </row>
    <row r="16" spans="1:7" ht="15" customHeight="1">
      <c r="A16" s="3" t="s">
        <v>23</v>
      </c>
      <c r="D16" s="72">
        <f>D20-D14-D18</f>
        <v>-15400.12299</v>
      </c>
      <c r="E16" s="72">
        <f>E20-E14-E18</f>
        <v>-22</v>
      </c>
      <c r="F16" s="72">
        <f>F20-F14-F18</f>
        <v>-15400.12299</v>
      </c>
      <c r="G16" s="72">
        <f>G20-G14-G18</f>
        <v>-22</v>
      </c>
    </row>
    <row r="17" spans="4:7" ht="15" customHeight="1">
      <c r="D17" s="6"/>
      <c r="E17" s="6"/>
      <c r="F17" s="6"/>
      <c r="G17" s="6"/>
    </row>
    <row r="18" spans="1:7" ht="15" customHeight="1">
      <c r="A18" s="3" t="s">
        <v>18</v>
      </c>
      <c r="D18" s="5">
        <f>(108.65+39000+147014.34)/1000</f>
        <v>186.12299</v>
      </c>
      <c r="E18" s="83">
        <v>0</v>
      </c>
      <c r="F18" s="5">
        <f>(108.65+39000+147014.34)/1000</f>
        <v>186.12299</v>
      </c>
      <c r="G18" s="83">
        <v>0</v>
      </c>
    </row>
    <row r="19" spans="4:7" ht="15" customHeight="1">
      <c r="D19" s="7"/>
      <c r="E19" s="7"/>
      <c r="F19" s="7"/>
      <c r="G19" s="7"/>
    </row>
    <row r="20" spans="1:7" ht="15" customHeight="1">
      <c r="A20" s="3" t="s">
        <v>16</v>
      </c>
      <c r="D20" s="4">
        <f>D24-D22</f>
        <v>4077</v>
      </c>
      <c r="E20" s="4">
        <f>E24-E22</f>
        <v>1411</v>
      </c>
      <c r="F20" s="4">
        <f>F24-F22</f>
        <v>4077</v>
      </c>
      <c r="G20" s="4">
        <f>G24-G22</f>
        <v>1411</v>
      </c>
    </row>
    <row r="22" spans="1:7" ht="15" customHeight="1">
      <c r="A22" s="3" t="s">
        <v>19</v>
      </c>
      <c r="D22" s="35">
        <v>-1</v>
      </c>
      <c r="E22" s="30">
        <v>0</v>
      </c>
      <c r="F22" s="35">
        <v>-1</v>
      </c>
      <c r="G22" s="30">
        <v>0</v>
      </c>
    </row>
    <row r="23" spans="4:7" ht="15" customHeight="1">
      <c r="D23" s="10"/>
      <c r="E23" s="10"/>
      <c r="F23" s="10"/>
      <c r="G23" s="10"/>
    </row>
    <row r="24" spans="1:7" ht="15" customHeight="1">
      <c r="A24" s="3" t="s">
        <v>17</v>
      </c>
      <c r="D24" s="4">
        <v>4076</v>
      </c>
      <c r="E24" s="4">
        <v>1411</v>
      </c>
      <c r="F24" s="4">
        <v>4076</v>
      </c>
      <c r="G24" s="4">
        <v>1411</v>
      </c>
    </row>
    <row r="26" spans="1:7" ht="15" customHeight="1">
      <c r="A26" s="3" t="s">
        <v>1</v>
      </c>
      <c r="D26" s="4">
        <v>-1161</v>
      </c>
      <c r="E26" s="4">
        <v>-395</v>
      </c>
      <c r="F26" s="4">
        <v>-1161</v>
      </c>
      <c r="G26" s="4">
        <v>-395</v>
      </c>
    </row>
    <row r="27" spans="4:7" ht="15" customHeight="1">
      <c r="D27" s="10"/>
      <c r="E27" s="3"/>
      <c r="F27" s="10"/>
      <c r="G27" s="3"/>
    </row>
    <row r="28" spans="1:7" ht="15" customHeight="1" thickBot="1">
      <c r="A28" s="3" t="s">
        <v>106</v>
      </c>
      <c r="D28" s="8">
        <f>SUM(D24:D27)</f>
        <v>2915</v>
      </c>
      <c r="E28" s="8">
        <f>SUM(E24:E26)</f>
        <v>1016</v>
      </c>
      <c r="F28" s="8">
        <f>SUM(F24:F27)</f>
        <v>2915</v>
      </c>
      <c r="G28" s="8">
        <f>SUM(G24:G26)</f>
        <v>1016</v>
      </c>
    </row>
    <row r="29" ht="15" customHeight="1" thickTop="1"/>
    <row r="30" ht="15" customHeight="1">
      <c r="A30" s="3" t="s">
        <v>41</v>
      </c>
    </row>
    <row r="31" spans="2:7" ht="15" customHeight="1">
      <c r="B31" s="3" t="s">
        <v>20</v>
      </c>
      <c r="D31" s="11">
        <f>D28/99996*100</f>
        <v>2.9151166046641865</v>
      </c>
      <c r="E31" s="11">
        <f>E28/99996*100</f>
        <v>1.016040641625665</v>
      </c>
      <c r="F31" s="11">
        <f>F28/99996*100</f>
        <v>2.9151166046641865</v>
      </c>
      <c r="G31" s="11">
        <f>G28/99996*100</f>
        <v>1.016040641625665</v>
      </c>
    </row>
    <row r="32" spans="2:7" ht="15" customHeight="1" thickBot="1">
      <c r="B32" s="3" t="s">
        <v>21</v>
      </c>
      <c r="D32" s="16" t="s">
        <v>15</v>
      </c>
      <c r="E32" s="16" t="s">
        <v>15</v>
      </c>
      <c r="F32" s="16" t="s">
        <v>15</v>
      </c>
      <c r="G32" s="16" t="s">
        <v>15</v>
      </c>
    </row>
    <row r="33" ht="15" customHeight="1" thickTop="1"/>
    <row r="36" ht="15" customHeight="1">
      <c r="A36" s="3" t="s">
        <v>87</v>
      </c>
    </row>
    <row r="37" ht="15" customHeight="1">
      <c r="A37" s="3" t="s">
        <v>88</v>
      </c>
    </row>
  </sheetData>
  <printOptions horizontalCentered="1"/>
  <pageMargins left="0.75" right="0.5" top="0.75" bottom="0.5" header="0.5" footer="0.5"/>
  <pageSetup horizontalDpi="300" verticalDpi="300" orientation="portrait" r:id="rId1"/>
  <headerFooter alignWithMargins="0">
    <oddFooter>&amp;C
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E37" sqref="E37"/>
    </sheetView>
  </sheetViews>
  <sheetFormatPr defaultColWidth="8.28125" defaultRowHeight="15" customHeight="1"/>
  <cols>
    <col min="1" max="1" width="31.57421875" style="20" customWidth="1"/>
    <col min="2" max="3" width="10.00390625" style="20" customWidth="1"/>
    <col min="4" max="4" width="11.8515625" style="20" customWidth="1"/>
    <col min="5" max="5" width="12.421875" style="20" customWidth="1"/>
    <col min="6" max="6" width="10.8515625" style="20" customWidth="1"/>
    <col min="7" max="7" width="2.28125" style="20" customWidth="1"/>
    <col min="8" max="8" width="8.28125" style="20" customWidth="1"/>
    <col min="9" max="9" width="7.57421875" style="20" customWidth="1"/>
    <col min="10" max="10" width="12.00390625" style="20" customWidth="1"/>
    <col min="11" max="16384" width="8.28125" style="20" customWidth="1"/>
  </cols>
  <sheetData>
    <row r="1" s="18" customFormat="1" ht="15" customHeight="1">
      <c r="A1" s="17" t="str">
        <f>'IC'!A1</f>
        <v>OSK PROPERTY HOLDINGS BERHAD (201666-D)</v>
      </c>
    </row>
    <row r="2" s="18" customFormat="1" ht="15" customHeight="1">
      <c r="A2" s="18" t="str">
        <f>'IC'!A2</f>
        <v>(Formerly known as TCL Premier Holdings Berhad)</v>
      </c>
    </row>
    <row r="3" s="18" customFormat="1" ht="15" customHeight="1"/>
    <row r="4" s="18" customFormat="1" ht="15" customHeight="1">
      <c r="A4" s="17" t="s">
        <v>31</v>
      </c>
    </row>
    <row r="5" s="18" customFormat="1" ht="15" customHeight="1">
      <c r="A5" s="17" t="s">
        <v>107</v>
      </c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92" t="s">
        <v>113</v>
      </c>
      <c r="D7"/>
      <c r="E7" s="73" t="s">
        <v>73</v>
      </c>
      <c r="F7" s="19"/>
      <c r="G7" s="19"/>
    </row>
    <row r="8" spans="2:5" ht="15" customHeight="1">
      <c r="B8" s="21" t="s">
        <v>28</v>
      </c>
      <c r="C8" s="21" t="s">
        <v>28</v>
      </c>
      <c r="D8" s="21" t="s">
        <v>70</v>
      </c>
      <c r="E8" s="22" t="s">
        <v>29</v>
      </c>
    </row>
    <row r="9" spans="1:7" ht="15" customHeight="1">
      <c r="A9" s="45" t="s">
        <v>108</v>
      </c>
      <c r="B9" s="23" t="s">
        <v>48</v>
      </c>
      <c r="C9" s="23" t="s">
        <v>49</v>
      </c>
      <c r="D9" s="23" t="s">
        <v>71</v>
      </c>
      <c r="E9" s="23" t="s">
        <v>50</v>
      </c>
      <c r="F9" s="23" t="s">
        <v>10</v>
      </c>
      <c r="G9" s="25"/>
    </row>
    <row r="10" spans="1:7" ht="15" customHeight="1">
      <c r="A10" s="46" t="s">
        <v>93</v>
      </c>
      <c r="B10" s="25" t="s">
        <v>8</v>
      </c>
      <c r="C10" s="25" t="s">
        <v>8</v>
      </c>
      <c r="D10" s="25" t="s">
        <v>8</v>
      </c>
      <c r="E10" s="25" t="s">
        <v>8</v>
      </c>
      <c r="F10" s="25" t="s">
        <v>8</v>
      </c>
      <c r="G10" s="25"/>
    </row>
    <row r="11" spans="2:4" ht="15" customHeight="1">
      <c r="B11" s="21"/>
      <c r="C11" s="26"/>
      <c r="D11" s="26"/>
    </row>
    <row r="12" spans="1:6" ht="15" customHeight="1">
      <c r="A12" s="20" t="s">
        <v>85</v>
      </c>
      <c r="B12" s="20">
        <v>99996</v>
      </c>
      <c r="C12" s="20">
        <v>16157</v>
      </c>
      <c r="D12" s="71">
        <v>-45361</v>
      </c>
      <c r="E12" s="20">
        <v>84969</v>
      </c>
      <c r="F12" s="20">
        <f>SUM(B12:E12)</f>
        <v>155761</v>
      </c>
    </row>
    <row r="14" spans="1:10" ht="15" customHeight="1">
      <c r="A14" s="20" t="s">
        <v>105</v>
      </c>
      <c r="B14" s="28">
        <v>0</v>
      </c>
      <c r="C14" s="28">
        <v>0</v>
      </c>
      <c r="D14" s="28">
        <v>0</v>
      </c>
      <c r="E14" s="71">
        <v>-1800</v>
      </c>
      <c r="F14" s="71">
        <f>SUM(B14:E14)</f>
        <v>-1800</v>
      </c>
      <c r="H14" s="31"/>
      <c r="I14" s="31"/>
      <c r="J14" s="31"/>
    </row>
    <row r="15" spans="1:10" ht="15" customHeight="1">
      <c r="A15" s="18"/>
      <c r="B15" s="28"/>
      <c r="C15" s="28"/>
      <c r="D15" s="28"/>
      <c r="H15" s="31"/>
      <c r="I15" s="31"/>
      <c r="J15" s="31"/>
    </row>
    <row r="16" spans="1:10" ht="15" customHeight="1">
      <c r="A16" s="18" t="s">
        <v>106</v>
      </c>
      <c r="B16" s="28">
        <v>0</v>
      </c>
      <c r="C16" s="28">
        <v>0</v>
      </c>
      <c r="D16" s="28">
        <v>0</v>
      </c>
      <c r="E16" s="20">
        <v>2915</v>
      </c>
      <c r="F16" s="20">
        <f>SUM(B16:E16)</f>
        <v>2915</v>
      </c>
      <c r="H16" s="31"/>
      <c r="I16" s="31"/>
      <c r="J16" s="31"/>
    </row>
    <row r="17" spans="2:6" ht="15" customHeight="1">
      <c r="B17" s="32"/>
      <c r="C17" s="32"/>
      <c r="D17" s="27"/>
      <c r="E17" s="32"/>
      <c r="F17" s="32"/>
    </row>
    <row r="18" spans="1:7" ht="15" customHeight="1" thickBot="1">
      <c r="A18" s="20" t="s">
        <v>86</v>
      </c>
      <c r="B18" s="29">
        <f>SUM(B12:B17)</f>
        <v>99996</v>
      </c>
      <c r="C18" s="29">
        <f>SUM(C12:C17)</f>
        <v>16157</v>
      </c>
      <c r="D18" s="29">
        <f>SUM(D12:D17)</f>
        <v>-45361</v>
      </c>
      <c r="E18" s="29">
        <f>SUM(E12:E17)</f>
        <v>86084</v>
      </c>
      <c r="F18" s="29">
        <f>SUM(F12:F17)</f>
        <v>156876</v>
      </c>
      <c r="G18" s="24"/>
    </row>
    <row r="19" ht="15" customHeight="1" thickTop="1"/>
    <row r="21" spans="1:4" ht="15" customHeight="1">
      <c r="A21" s="45" t="s">
        <v>61</v>
      </c>
      <c r="B21" s="21"/>
      <c r="C21" s="26"/>
      <c r="D21" s="26"/>
    </row>
    <row r="22" spans="1:4" ht="15" customHeight="1">
      <c r="A22" s="46" t="s">
        <v>92</v>
      </c>
      <c r="B22" s="21"/>
      <c r="C22" s="26"/>
      <c r="D22" s="26"/>
    </row>
    <row r="23" spans="8:9" ht="15" customHeight="1">
      <c r="H23" s="33"/>
      <c r="I23" s="31"/>
    </row>
    <row r="24" spans="1:6" ht="15" customHeight="1">
      <c r="A24" s="20" t="s">
        <v>39</v>
      </c>
      <c r="B24" s="20">
        <v>99996</v>
      </c>
      <c r="C24" s="20">
        <v>16157</v>
      </c>
      <c r="D24" s="28">
        <v>0</v>
      </c>
      <c r="E24" s="20">
        <v>94522</v>
      </c>
      <c r="F24" s="20">
        <f>SUM(B24:E24)</f>
        <v>210675</v>
      </c>
    </row>
    <row r="25" spans="8:9" ht="15" customHeight="1">
      <c r="H25" s="31"/>
      <c r="I25" s="31"/>
    </row>
    <row r="26" spans="1:6" ht="15" customHeight="1">
      <c r="A26" s="20" t="s">
        <v>40</v>
      </c>
      <c r="B26" s="28">
        <v>0</v>
      </c>
      <c r="C26" s="28">
        <v>0</v>
      </c>
      <c r="D26" s="28">
        <v>0</v>
      </c>
      <c r="E26" s="71">
        <v>-10800</v>
      </c>
      <c r="F26" s="71">
        <f>SUM(B26:E26)</f>
        <v>-10800</v>
      </c>
    </row>
    <row r="27" spans="2:6" ht="15" customHeight="1">
      <c r="B27" s="28"/>
      <c r="C27" s="28"/>
      <c r="D27" s="28"/>
      <c r="E27" s="71"/>
      <c r="F27" s="71"/>
    </row>
    <row r="28" spans="1:6" ht="15" customHeight="1">
      <c r="A28" s="20" t="s">
        <v>55</v>
      </c>
      <c r="B28" s="28">
        <v>0</v>
      </c>
      <c r="C28" s="28">
        <v>0</v>
      </c>
      <c r="D28" s="28">
        <v>0</v>
      </c>
      <c r="E28" s="20">
        <v>-1800</v>
      </c>
      <c r="F28" s="20">
        <f>SUM(B28:E28)</f>
        <v>-1800</v>
      </c>
    </row>
    <row r="29" spans="2:4" ht="15" customHeight="1">
      <c r="B29" s="28"/>
      <c r="C29" s="28"/>
      <c r="D29" s="28"/>
    </row>
    <row r="30" spans="1:6" ht="15" customHeight="1">
      <c r="A30" s="18" t="s">
        <v>109</v>
      </c>
      <c r="B30" s="28">
        <v>0</v>
      </c>
      <c r="C30" s="28">
        <v>0</v>
      </c>
      <c r="D30" s="28">
        <v>0</v>
      </c>
      <c r="E30" s="20">
        <v>3047</v>
      </c>
      <c r="F30" s="20">
        <f>SUM(B30:E30)</f>
        <v>3047</v>
      </c>
    </row>
    <row r="31" spans="1:4" ht="15" customHeight="1">
      <c r="A31" s="18"/>
      <c r="B31" s="28"/>
      <c r="C31" s="28"/>
      <c r="D31" s="28"/>
    </row>
    <row r="32" spans="1:6" ht="15" customHeight="1">
      <c r="A32" s="20" t="s">
        <v>76</v>
      </c>
      <c r="B32" s="28">
        <v>0</v>
      </c>
      <c r="C32" s="28">
        <v>0</v>
      </c>
      <c r="D32" s="71">
        <v>-45361</v>
      </c>
      <c r="E32" s="28">
        <v>0</v>
      </c>
      <c r="F32" s="15">
        <f>SUM(B32:E32)</f>
        <v>-45361</v>
      </c>
    </row>
    <row r="33" spans="2:7" ht="15" customHeight="1">
      <c r="B33" s="32"/>
      <c r="C33" s="32"/>
      <c r="D33" s="27"/>
      <c r="E33" s="32"/>
      <c r="F33" s="32"/>
      <c r="G33" s="24"/>
    </row>
    <row r="34" spans="1:6" ht="15" customHeight="1" thickBot="1">
      <c r="A34" s="20" t="s">
        <v>52</v>
      </c>
      <c r="B34" s="29">
        <f>SUM(B24:B33)</f>
        <v>99996</v>
      </c>
      <c r="C34" s="29">
        <f>SUM(C24:C33)</f>
        <v>16157</v>
      </c>
      <c r="D34" s="29">
        <f>SUM(D24:D33)</f>
        <v>-45361</v>
      </c>
      <c r="E34" s="29">
        <f>SUM(E24:E33)</f>
        <v>84969</v>
      </c>
      <c r="F34" s="29">
        <f>SUM(F24:F33)</f>
        <v>155761</v>
      </c>
    </row>
    <row r="35" spans="2:6" ht="15" customHeight="1" thickTop="1">
      <c r="B35" s="24"/>
      <c r="C35" s="24"/>
      <c r="D35" s="24"/>
      <c r="E35" s="24"/>
      <c r="F35" s="24"/>
    </row>
    <row r="36" spans="2:6" ht="15" customHeight="1">
      <c r="B36" s="24"/>
      <c r="C36" s="24"/>
      <c r="D36" s="24"/>
      <c r="E36" s="24"/>
      <c r="F36" s="24"/>
    </row>
    <row r="38" spans="1:2" ht="15" customHeight="1">
      <c r="A38" s="18" t="s">
        <v>110</v>
      </c>
      <c r="B38" s="18"/>
    </row>
    <row r="39" spans="1:2" ht="15" customHeight="1">
      <c r="A39" s="18" t="s">
        <v>102</v>
      </c>
      <c r="B39" s="18"/>
    </row>
  </sheetData>
  <printOptions/>
  <pageMargins left="0.75" right="0.4" top="0.75" bottom="0.5" header="0.5" footer="0.5"/>
  <pageSetup fitToHeight="1" fitToWidth="1"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"/>
    </sheetView>
  </sheetViews>
  <sheetFormatPr defaultColWidth="9.140625" defaultRowHeight="15" customHeight="1"/>
  <cols>
    <col min="1" max="1" width="2.28125" style="49" customWidth="1"/>
    <col min="2" max="3" width="8.8515625" style="49" customWidth="1"/>
    <col min="4" max="4" width="31.7109375" style="49" customWidth="1"/>
    <col min="5" max="5" width="3.7109375" style="58" customWidth="1"/>
    <col min="6" max="6" width="14.140625" style="56" customWidth="1"/>
    <col min="7" max="7" width="13.28125" style="56" customWidth="1"/>
    <col min="8" max="8" width="2.00390625" style="49" customWidth="1"/>
    <col min="9" max="9" width="5.8515625" style="50" customWidth="1"/>
    <col min="10" max="10" width="12.00390625" style="50" customWidth="1"/>
    <col min="11" max="11" width="6.00390625" style="49" customWidth="1"/>
    <col min="12" max="12" width="5.57421875" style="49" customWidth="1"/>
    <col min="13" max="13" width="12.28125" style="49" customWidth="1"/>
    <col min="14" max="14" width="11.8515625" style="49" customWidth="1"/>
    <col min="15" max="16384" width="8.8515625" style="49" customWidth="1"/>
  </cols>
  <sheetData>
    <row r="1" spans="1:10" s="3" customFormat="1" ht="15" customHeight="1">
      <c r="A1" s="2" t="str">
        <f>'IC'!A1</f>
        <v>OSK PROPERTY HOLDINGS BERHAD (201666-D)</v>
      </c>
      <c r="F1" s="4"/>
      <c r="G1" s="4"/>
      <c r="I1" s="9"/>
      <c r="J1" s="9"/>
    </row>
    <row r="2" spans="1:10" s="3" customFormat="1" ht="15" customHeight="1">
      <c r="A2" s="3" t="str">
        <f>'IC'!A2</f>
        <v>(Formerly known as TCL Premier Holdings Berhad)</v>
      </c>
      <c r="F2" s="5"/>
      <c r="G2" s="4"/>
      <c r="I2" s="9"/>
      <c r="J2" s="9"/>
    </row>
    <row r="3" spans="6:10" s="3" customFormat="1" ht="15" customHeight="1">
      <c r="F3" s="5"/>
      <c r="G3" s="4"/>
      <c r="I3" s="9"/>
      <c r="J3" s="9"/>
    </row>
    <row r="4" spans="1:10" s="3" customFormat="1" ht="15" customHeight="1">
      <c r="A4" s="2" t="s">
        <v>32</v>
      </c>
      <c r="F4" s="4"/>
      <c r="G4" s="4"/>
      <c r="I4" s="9"/>
      <c r="J4" s="9"/>
    </row>
    <row r="5" spans="1:10" s="3" customFormat="1" ht="15" customHeight="1">
      <c r="A5" s="2" t="s">
        <v>107</v>
      </c>
      <c r="F5" s="4"/>
      <c r="G5" s="4"/>
      <c r="I5" s="9"/>
      <c r="J5" s="9"/>
    </row>
    <row r="6" spans="1:7" ht="15" customHeight="1">
      <c r="A6" s="47"/>
      <c r="B6" s="48"/>
      <c r="C6" s="48"/>
      <c r="D6" s="48"/>
      <c r="E6" s="48"/>
      <c r="F6" s="12" t="s">
        <v>80</v>
      </c>
      <c r="G6" s="12" t="s">
        <v>79</v>
      </c>
    </row>
    <row r="7" spans="1:7" ht="15" customHeight="1">
      <c r="A7" s="47"/>
      <c r="B7" s="48"/>
      <c r="C7" s="48"/>
      <c r="D7" s="48"/>
      <c r="E7" s="48"/>
      <c r="F7" s="75" t="s">
        <v>45</v>
      </c>
      <c r="G7" s="51" t="s">
        <v>46</v>
      </c>
    </row>
    <row r="8" spans="2:7" ht="15" customHeight="1">
      <c r="B8" s="48"/>
      <c r="C8" s="48"/>
      <c r="D8" s="48"/>
      <c r="E8" s="48"/>
      <c r="F8" s="52" t="s">
        <v>43</v>
      </c>
      <c r="G8" s="52" t="s">
        <v>75</v>
      </c>
    </row>
    <row r="9" spans="2:7" ht="15" customHeight="1">
      <c r="B9" s="48"/>
      <c r="C9" s="48"/>
      <c r="D9" s="48"/>
      <c r="E9" s="48"/>
      <c r="F9" s="52" t="s">
        <v>30</v>
      </c>
      <c r="G9" s="52" t="s">
        <v>30</v>
      </c>
    </row>
    <row r="10" spans="1:7" ht="15" customHeight="1">
      <c r="A10" s="53"/>
      <c r="B10" s="48"/>
      <c r="C10" s="48"/>
      <c r="D10" s="48"/>
      <c r="E10" s="48"/>
      <c r="F10" s="54" t="s">
        <v>81</v>
      </c>
      <c r="G10" s="54" t="s">
        <v>51</v>
      </c>
    </row>
    <row r="11" spans="1:7" ht="15" customHeight="1">
      <c r="A11" s="53"/>
      <c r="B11" s="48"/>
      <c r="C11" s="48"/>
      <c r="D11" s="48"/>
      <c r="E11" s="48"/>
      <c r="F11" s="55" t="s">
        <v>8</v>
      </c>
      <c r="G11" s="55" t="s">
        <v>8</v>
      </c>
    </row>
    <row r="12" spans="1:7" ht="15" customHeight="1">
      <c r="A12" s="57" t="s">
        <v>114</v>
      </c>
      <c r="B12" s="57"/>
      <c r="F12" s="56">
        <v>2915</v>
      </c>
      <c r="G12" s="56">
        <v>3047</v>
      </c>
    </row>
    <row r="13" spans="1:2" ht="15" customHeight="1">
      <c r="A13" s="57"/>
      <c r="B13" s="57"/>
    </row>
    <row r="14" spans="1:2" ht="15" customHeight="1">
      <c r="A14" s="57" t="s">
        <v>62</v>
      </c>
      <c r="B14" s="57"/>
    </row>
    <row r="15" spans="2:14" ht="15" customHeight="1">
      <c r="B15" s="49" t="s">
        <v>63</v>
      </c>
      <c r="F15" s="56">
        <f>F17-F12</f>
        <v>1056</v>
      </c>
      <c r="G15" s="56">
        <f>-3047+1620</f>
        <v>-1427</v>
      </c>
      <c r="L15" s="85" t="s">
        <v>98</v>
      </c>
      <c r="M15" s="85" t="s">
        <v>99</v>
      </c>
      <c r="N15" s="86">
        <v>-156</v>
      </c>
    </row>
    <row r="16" spans="6:14" ht="15" customHeight="1">
      <c r="F16" s="59"/>
      <c r="G16" s="59"/>
      <c r="L16" s="85"/>
      <c r="M16" s="85" t="s">
        <v>100</v>
      </c>
      <c r="N16" s="86">
        <f>24+21</f>
        <v>45</v>
      </c>
    </row>
    <row r="17" spans="1:14" ht="15" customHeight="1">
      <c r="A17" s="57" t="s">
        <v>58</v>
      </c>
      <c r="F17" s="56">
        <f>F23-F19-F21-F20-F22</f>
        <v>3971</v>
      </c>
      <c r="G17" s="56">
        <f>SUM(G12:G16)</f>
        <v>1620</v>
      </c>
      <c r="L17" s="85"/>
      <c r="M17" s="85" t="s">
        <v>101</v>
      </c>
      <c r="N17" s="86">
        <v>1161</v>
      </c>
    </row>
    <row r="18" spans="1:14" ht="15" customHeight="1">
      <c r="A18" s="49" t="s">
        <v>34</v>
      </c>
      <c r="L18" s="85"/>
      <c r="M18" s="49" t="s">
        <v>115</v>
      </c>
      <c r="N18" s="49">
        <v>1</v>
      </c>
    </row>
    <row r="19" spans="2:14" ht="15" customHeight="1" thickBot="1">
      <c r="B19" s="49" t="s">
        <v>74</v>
      </c>
      <c r="F19" s="50">
        <f>-'BS'!E13-'BS'!E16+'BS'!F13+'BS'!F16</f>
        <v>4931</v>
      </c>
      <c r="G19" s="93">
        <v>-2883</v>
      </c>
      <c r="M19" s="85"/>
      <c r="N19" s="87">
        <f>SUM(N15:N18)</f>
        <v>1051</v>
      </c>
    </row>
    <row r="20" spans="2:14" ht="15" customHeight="1" thickTop="1">
      <c r="B20" s="49" t="s">
        <v>66</v>
      </c>
      <c r="F20" s="56">
        <f>-'BS'!E17+'BS'!F17</f>
        <v>-2705</v>
      </c>
      <c r="G20" s="56">
        <v>18035</v>
      </c>
      <c r="M20" s="56"/>
      <c r="N20" s="56"/>
    </row>
    <row r="21" spans="2:14" ht="15" customHeight="1">
      <c r="B21" s="49" t="s">
        <v>67</v>
      </c>
      <c r="F21" s="56">
        <f>'BS'!E21-'BS'!F21</f>
        <v>1301</v>
      </c>
      <c r="G21" s="56">
        <v>-42719</v>
      </c>
      <c r="M21" s="56"/>
      <c r="N21" s="56"/>
    </row>
    <row r="22" spans="2:14" ht="15" customHeight="1">
      <c r="B22" s="49" t="s">
        <v>68</v>
      </c>
      <c r="F22" s="59">
        <f>'BS'!E22+'BS'!E23-'BS'!F22-'BS'!F23</f>
        <v>3945</v>
      </c>
      <c r="G22" s="59">
        <v>206023</v>
      </c>
      <c r="M22" s="56"/>
      <c r="N22" s="56"/>
    </row>
    <row r="23" spans="1:14" ht="15" customHeight="1">
      <c r="A23" s="49" t="s">
        <v>69</v>
      </c>
      <c r="F23" s="56">
        <f>F27-F26-F25-F24</f>
        <v>11443</v>
      </c>
      <c r="G23" s="56">
        <f>SUM(G17:G22)</f>
        <v>180076</v>
      </c>
      <c r="M23" s="56"/>
      <c r="N23" s="56"/>
    </row>
    <row r="24" spans="2:14" ht="15" customHeight="1">
      <c r="B24" s="49" t="s">
        <v>53</v>
      </c>
      <c r="F24" s="56">
        <v>-925</v>
      </c>
      <c r="G24" s="56">
        <v>-4806</v>
      </c>
      <c r="J24" s="56"/>
      <c r="M24" s="56"/>
      <c r="N24" s="56"/>
    </row>
    <row r="25" spans="2:14" ht="15" customHeight="1">
      <c r="B25" s="49" t="s">
        <v>77</v>
      </c>
      <c r="F25" s="56">
        <f>38+118</f>
        <v>156</v>
      </c>
      <c r="G25" s="69">
        <v>3472</v>
      </c>
      <c r="J25" s="56"/>
      <c r="M25" s="56"/>
      <c r="N25" s="56"/>
    </row>
    <row r="26" spans="2:7" ht="15" customHeight="1">
      <c r="B26" s="49" t="s">
        <v>94</v>
      </c>
      <c r="F26" s="95">
        <v>-1</v>
      </c>
      <c r="G26" s="59">
        <v>-634</v>
      </c>
    </row>
    <row r="27" spans="1:7" ht="15" customHeight="1">
      <c r="A27" s="57" t="s">
        <v>104</v>
      </c>
      <c r="F27" s="61">
        <f>F40-F38-F34</f>
        <v>10673</v>
      </c>
      <c r="G27" s="61">
        <f>SUM(G23:G26)</f>
        <v>178108</v>
      </c>
    </row>
    <row r="29" ht="15" customHeight="1">
      <c r="A29" s="60" t="s">
        <v>35</v>
      </c>
    </row>
    <row r="30" spans="2:14" ht="15" customHeight="1">
      <c r="B30" s="49" t="s">
        <v>56</v>
      </c>
      <c r="F30" s="76">
        <v>-557</v>
      </c>
      <c r="G30" s="69">
        <v>-12</v>
      </c>
      <c r="I30" s="1"/>
      <c r="J30" s="1"/>
      <c r="K30" s="1"/>
      <c r="L30" s="1"/>
      <c r="M30" s="1"/>
      <c r="N30" s="1"/>
    </row>
    <row r="31" spans="2:14" ht="15" customHeight="1">
      <c r="B31" s="49" t="s">
        <v>57</v>
      </c>
      <c r="F31" s="76">
        <v>0</v>
      </c>
      <c r="G31" s="69">
        <v>38</v>
      </c>
      <c r="I31" s="1"/>
      <c r="J31" s="1"/>
      <c r="K31" s="1"/>
      <c r="L31" s="1"/>
      <c r="M31" s="1"/>
      <c r="N31" s="1"/>
    </row>
    <row r="32" spans="2:14" ht="15" customHeight="1">
      <c r="B32" s="49" t="s">
        <v>97</v>
      </c>
      <c r="F32" s="76">
        <v>0</v>
      </c>
      <c r="G32" s="69">
        <v>-165998</v>
      </c>
      <c r="M32" s="60"/>
      <c r="N32" s="60"/>
    </row>
    <row r="33" spans="2:7" ht="15" customHeight="1">
      <c r="B33" s="49" t="s">
        <v>95</v>
      </c>
      <c r="F33" s="74">
        <v>0</v>
      </c>
      <c r="G33" s="56">
        <v>-20117</v>
      </c>
    </row>
    <row r="34" spans="1:14" ht="15" customHeight="1">
      <c r="A34" s="57" t="s">
        <v>103</v>
      </c>
      <c r="F34" s="61">
        <f>SUM(F30:F33)</f>
        <v>-557</v>
      </c>
      <c r="G34" s="70">
        <f>SUM(G30:G33)</f>
        <v>-186089</v>
      </c>
      <c r="I34" s="1"/>
      <c r="J34" s="1"/>
      <c r="K34" s="1"/>
      <c r="L34" s="1"/>
      <c r="M34" s="1"/>
      <c r="N34" s="1"/>
    </row>
    <row r="35" spans="9:14" ht="15" customHeight="1">
      <c r="I35" s="1"/>
      <c r="J35" s="1"/>
      <c r="K35" s="1"/>
      <c r="L35" s="1"/>
      <c r="M35" s="1"/>
      <c r="N35" s="1"/>
    </row>
    <row r="36" spans="1:14" ht="15" customHeight="1">
      <c r="A36" s="60" t="s">
        <v>64</v>
      </c>
      <c r="I36" s="1"/>
      <c r="J36" s="1"/>
      <c r="K36" s="1"/>
      <c r="L36" s="1"/>
      <c r="M36" s="1"/>
      <c r="N36" s="1"/>
    </row>
    <row r="37" spans="2:14" ht="15" customHeight="1">
      <c r="B37" s="49" t="s">
        <v>96</v>
      </c>
      <c r="F37" s="74">
        <v>0</v>
      </c>
      <c r="G37" s="56">
        <v>-12600</v>
      </c>
      <c r="I37" s="1"/>
      <c r="J37" s="1"/>
      <c r="K37" s="1"/>
      <c r="L37" s="1"/>
      <c r="M37" s="1"/>
      <c r="N37" s="1"/>
    </row>
    <row r="38" spans="1:14" ht="15" customHeight="1">
      <c r="A38" s="57" t="s">
        <v>65</v>
      </c>
      <c r="F38" s="84">
        <f>SUM(F37)</f>
        <v>0</v>
      </c>
      <c r="G38" s="61">
        <f>SUM(G37)</f>
        <v>-12600</v>
      </c>
      <c r="I38" s="1"/>
      <c r="J38" s="1"/>
      <c r="K38" s="1"/>
      <c r="L38" s="1"/>
      <c r="M38" s="1"/>
      <c r="N38" s="1"/>
    </row>
    <row r="39" spans="9:14" ht="15" customHeight="1">
      <c r="I39" s="1"/>
      <c r="J39" s="1"/>
      <c r="K39" s="1"/>
      <c r="L39" s="1"/>
      <c r="M39" s="1"/>
      <c r="N39" s="1"/>
    </row>
    <row r="40" spans="1:14" s="57" customFormat="1" ht="15" customHeight="1">
      <c r="A40" s="57" t="s">
        <v>59</v>
      </c>
      <c r="E40" s="62" t="s">
        <v>11</v>
      </c>
      <c r="F40" s="63">
        <f>F44-F42</f>
        <v>10116</v>
      </c>
      <c r="G40" s="63">
        <f>G27+G34+G38</f>
        <v>-20581</v>
      </c>
      <c r="I40" s="1"/>
      <c r="J40" s="1"/>
      <c r="K40" s="1"/>
      <c r="L40" s="1"/>
      <c r="M40" s="1"/>
      <c r="N40" s="1"/>
    </row>
    <row r="41" spans="5:14" s="57" customFormat="1" ht="6" customHeight="1">
      <c r="E41" s="62"/>
      <c r="F41" s="64"/>
      <c r="G41" s="64"/>
      <c r="I41" s="1"/>
      <c r="J41" s="1"/>
      <c r="K41" s="1"/>
      <c r="L41" s="1"/>
      <c r="M41" s="1"/>
      <c r="N41" s="1"/>
    </row>
    <row r="42" spans="1:10" s="57" customFormat="1" ht="15" customHeight="1">
      <c r="A42" s="57" t="s">
        <v>111</v>
      </c>
      <c r="E42" s="62"/>
      <c r="F42" s="64">
        <f>+G44</f>
        <v>12852</v>
      </c>
      <c r="G42" s="64">
        <v>33433</v>
      </c>
      <c r="I42" s="65"/>
      <c r="J42" s="65"/>
    </row>
    <row r="43" spans="6:10" s="57" customFormat="1" ht="6" customHeight="1">
      <c r="F43" s="66"/>
      <c r="G43" s="66"/>
      <c r="I43" s="65"/>
      <c r="J43" s="65"/>
    </row>
    <row r="44" spans="1:10" s="57" customFormat="1" ht="15" customHeight="1" thickBot="1">
      <c r="A44" s="57" t="s">
        <v>112</v>
      </c>
      <c r="E44" s="62"/>
      <c r="F44" s="67">
        <v>22968</v>
      </c>
      <c r="G44" s="67">
        <f>SUM(G40:G43)</f>
        <v>12852</v>
      </c>
      <c r="I44" s="65"/>
      <c r="J44" s="65"/>
    </row>
    <row r="45" ht="15" customHeight="1" thickTop="1"/>
    <row r="47" spans="1:7" ht="15" customHeight="1" thickBot="1">
      <c r="A47" s="49" t="s">
        <v>116</v>
      </c>
      <c r="F47" s="94">
        <v>11564</v>
      </c>
      <c r="G47" s="94">
        <v>10474</v>
      </c>
    </row>
    <row r="48" ht="15" customHeight="1" thickTop="1"/>
    <row r="50" spans="1:8" ht="15" customHeight="1">
      <c r="A50" s="3" t="s">
        <v>33</v>
      </c>
      <c r="H50" s="68"/>
    </row>
    <row r="51" ht="15" customHeight="1">
      <c r="A51" s="3" t="s">
        <v>102</v>
      </c>
    </row>
  </sheetData>
  <printOptions/>
  <pageMargins left="0.75" right="0.5" top="0.75" bottom="0.5" header="0.5" footer="0.5"/>
  <pageSetup fitToHeight="1" fitToWidth="1" horizontalDpi="600" verticalDpi="600" orientation="portrait" paperSize="9" r:id="rId1"/>
  <headerFooter alignWithMargins="0"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OSK SECURITIES BERHAD</cp:lastModifiedBy>
  <cp:lastPrinted>2003-04-29T07:36:45Z</cp:lastPrinted>
  <dcterms:created xsi:type="dcterms:W3CDTF">1999-03-24T02:44:56Z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